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0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<sst xmlns="http://schemas.openxmlformats.org/spreadsheetml/2006/main" count="52" uniqueCount="45">
  <si>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</si>
  <si>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</si>
  <si>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</si>
  <si>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</si>
  <si>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</si>
  <si>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</si>
  <si>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</si>
  <si>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</si>
  <si>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</si>
  <si>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</si>
  <si>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</si>
  <si>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</si>
  <si>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</si>
  <si>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</si>
  <si>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</si>
  <si>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</si>
  <si>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</si>
  <si>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</si>
  <si>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</si>
  <si>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</si>
  <si>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</si>
  <si>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</si>
  <si>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</si>
  <si>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</si>
  <si>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</si>
  <si>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</si>
  <si>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</si>
  <si>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</si>
  <si>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</si>
  <si>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</si>
  <si>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</si>
  <si>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</si>
  <si>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</si>
  <si>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</si>
  <si>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</si>
  <si>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</si>
  <si>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</si>
  <si>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</si>
  <si>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Merton</t>
  </si>
  <si>
    <t>2018/19</t>
  </si>
  <si>
    <t>2019/20</t>
  </si>
  <si>
    <t>Salaried Clerk appointed September 2019 - no staffing costs up until this point.</t>
  </si>
  <si>
    <t>Increase in precept anitcipant of employing paid clerk</t>
  </si>
  <si>
    <t>No VAT refund; no grant income</t>
  </si>
  <si>
    <t>Reserves accrued in anticipation of Election Costs; figure also includes the sum of 3,211.63 which represents donations to the Village Hall Renovation Project which are held for use by the Village Hall Trustees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</si>
</sst>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H10">
      <selection activeCell="N24" sqref="N24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3" ht="15.7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37</v>
      </c>
    </row>
    <row r="5" spans="1:13" ht="83.25" customHeight="1">
      <c r="A5" s="47" t="s">
        <v>35</v>
      </c>
      <c r="B5" s="48"/>
      <c r="C5" s="48"/>
      <c r="D5" s="48"/>
      <c r="E5" s="48"/>
      <c r="F5" s="48"/>
      <c r="G5" s="48"/>
      <c r="H5" s="48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39</v>
      </c>
      <c r="E8" s="27"/>
      <c r="F8" s="38" t="s">
        <v>40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5657</v>
      </c>
      <c r="F11" s="8">
        <v>6683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4" t="s">
        <v>20</v>
      </c>
      <c r="B13" s="45"/>
      <c r="C13" s="46"/>
      <c r="D13" s="8">
        <v>1400</v>
      </c>
      <c r="F13" s="8">
        <v>1650</v>
      </c>
      <c r="G13" s="5">
        <f>F13-D13</f>
        <v>250</v>
      </c>
      <c r="H13" s="6">
        <f>IF((D13&gt;F13),(D13-F13)/D13,IF(D13&lt;F13,-(D13-F13)/D13,IF(D13=F13,0)))</f>
        <v>0.17857142857142858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IF(H13&lt;15%,"NO","YES")</f>
        <v>YES</v>
      </c>
      <c r="M13" s="10"/>
      <c r="N13" s="13" t="s">
        <v>42</v>
      </c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596</v>
      </c>
      <c r="F15" s="8">
        <v>389</v>
      </c>
      <c r="G15" s="5">
        <f>F15-D15</f>
        <v>-207</v>
      </c>
      <c r="H15" s="6">
        <f>IF((D15&gt;F15),(D15-F15)/D15,IF(D15&lt;F15,-(D15-F15)/D15,IF(D15=F15,0)))</f>
        <v>0.34731543624161076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IF(H15&lt;15%,"NO","YES")</f>
        <v>YES</v>
      </c>
      <c r="M15" s="10"/>
      <c r="N15" s="13" t="s">
        <v>43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0</v>
      </c>
      <c r="F17" s="8">
        <v>622</v>
      </c>
      <c r="G17" s="5">
        <f>F17-D17</f>
        <v>622</v>
      </c>
      <c r="H17" s="6" t="e">
        <v>#N/A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 t="e">
        <f>IF(H17&lt;0.15,0,IF(H17&gt;0.15,1,IF(H17=0.15,1)))</f>
        <v>#N/A</v>
      </c>
      <c r="L17" s="4" t="e">
        <f>IF(H17&lt;15%,"NO","YES")</f>
        <v>#N/A</v>
      </c>
      <c r="M17" s="10"/>
      <c r="N17" s="13" t="s">
        <v>41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970</v>
      </c>
      <c r="F21" s="8">
        <v>1166</v>
      </c>
      <c r="G21" s="5">
        <f>F21-D21</f>
        <v>196</v>
      </c>
      <c r="H21" s="6">
        <f>IF((D21&gt;F21),(D21-F21)/D21,IF(D21&lt;F21,-(D21-F21)/D21,IF(D21=F21,0)))</f>
        <v>0.2020618556701031</v>
      </c>
      <c r="I21" s="3">
        <f>IF(D21-F21&lt;200,0,IF(D21-F21&gt;200,1,IF(D21-F21=200,1)))</f>
        <v>0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IF(H21&lt;15%,"NO","YES")</f>
        <v>YES</v>
      </c>
      <c r="M21" s="10" t="str">
        <f>IF((L21="YES")*AND(I21+J21&lt;1),"Explanation not required, difference less than £200"," ")</f>
        <v>Explanation not required, difference less than £200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v>6683</v>
      </c>
      <c r="F23" s="2">
        <f>F11+F13+F15-F17-F19-F21</f>
        <v>6934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 t="s">
        <v>44</v>
      </c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6683</v>
      </c>
      <c r="F26" s="8">
        <v>6934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17231</v>
      </c>
      <c r="F28" s="8">
        <v>17231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36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Vicky</cp:lastModifiedBy>
  <dcterms:created xsi:type="dcterms:W3CDTF">2012-07-11T10:01:28Z</dcterms:created>
  <dcterms:modified xsi:type="dcterms:W3CDTF">2020-06-18T13:27:49Z</dcterms:modified>
  <cp:category/>
  <cp:version/>
  <cp:contentType/>
  <cp:contentStatus/>
</cp:coreProperties>
</file>